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LEX\ESCRITORIO\Contratación\VICEADMIN\Desktop\ALEX\JURIDICA\ALEX L\Pliegos\2019\SEGUROS GENERALES\"/>
    </mc:Choice>
  </mc:AlternateContent>
  <bookViews>
    <workbookView xWindow="0" yWindow="0" windowWidth="28800" windowHeight="11730" firstSheet="4" activeTab="8"/>
  </bookViews>
  <sheets>
    <sheet name="11-Vehículos" sheetId="1" r:id="rId1"/>
    <sheet name="12-Estudiantes" sheetId="2" r:id="rId2"/>
    <sheet name="13-RESUMEN  VLRES ASEG UNICAUCA" sheetId="5" r:id="rId3"/>
    <sheet name="13A-EDIFICIOS UNICAUCA" sheetId="6" r:id="rId4"/>
    <sheet name="13B-LOTES UNICAUCA" sheetId="7" r:id="rId5"/>
    <sheet name="13C-RESUMEN UNIDAD DE SALUD" sheetId="8" r:id="rId6"/>
    <sheet name="13D-LOTES Y EDIFICIOS U.SALUD" sheetId="9" r:id="rId7"/>
    <sheet name="14-SOAT" sheetId="4" r:id="rId8"/>
    <sheet name="Anexo VG DEUDORES" sheetId="10" r:id="rId9"/>
  </sheets>
  <externalReferences>
    <externalReference r:id="rId10"/>
  </externalReferences>
  <calcPr calcId="162913"/>
</workbook>
</file>

<file path=xl/calcChain.xml><?xml version="1.0" encoding="utf-8"?>
<calcChain xmlns="http://schemas.openxmlformats.org/spreadsheetml/2006/main">
  <c r="B5" i="8" l="1"/>
  <c r="B6" i="8" s="1"/>
  <c r="B9" i="8" s="1"/>
  <c r="B7" i="8"/>
  <c r="B11" i="9" l="1"/>
  <c r="B10" i="8" l="1"/>
  <c r="B7" i="5" l="1"/>
  <c r="B20" i="5" s="1"/>
  <c r="B21" i="5" l="1"/>
  <c r="B30" i="7" l="1"/>
  <c r="B36" i="6"/>
  <c r="C16" i="2" l="1"/>
</calcChain>
</file>

<file path=xl/sharedStrings.xml><?xml version="1.0" encoding="utf-8"?>
<sst xmlns="http://schemas.openxmlformats.org/spreadsheetml/2006/main" count="312" uniqueCount="191">
  <si>
    <t>VIGENCIA SOAT</t>
  </si>
  <si>
    <t>CLASE</t>
  </si>
  <si>
    <t>MODELO</t>
  </si>
  <si>
    <t>PLACA</t>
  </si>
  <si>
    <t>MARCA</t>
  </si>
  <si>
    <t>LÍNEA</t>
  </si>
  <si>
    <t>FECHA EXPED.</t>
  </si>
  <si>
    <t>INICIO</t>
  </si>
  <si>
    <t>FIN</t>
  </si>
  <si>
    <t>PRIMA</t>
  </si>
  <si>
    <t>ASEGURADORA</t>
  </si>
  <si>
    <t>Microbus</t>
  </si>
  <si>
    <t>OQE 404</t>
  </si>
  <si>
    <t>Nissan</t>
  </si>
  <si>
    <t>Urvan (E24) GL MT</t>
  </si>
  <si>
    <t>Previsora</t>
  </si>
  <si>
    <t>Camioneta</t>
  </si>
  <si>
    <t>OQE 467</t>
  </si>
  <si>
    <t>Toyota</t>
  </si>
  <si>
    <t>Hilux</t>
  </si>
  <si>
    <t>OQE 474</t>
  </si>
  <si>
    <t>OQE 503</t>
  </si>
  <si>
    <t>Hyundai</t>
  </si>
  <si>
    <t>H100 Truck</t>
  </si>
  <si>
    <t>Bus</t>
  </si>
  <si>
    <t>ORO 195</t>
  </si>
  <si>
    <t>Agrale</t>
  </si>
  <si>
    <t>MA 8.5 TCA (4500)</t>
  </si>
  <si>
    <t>ORO 196</t>
  </si>
  <si>
    <t>Camión</t>
  </si>
  <si>
    <t>ORO 197</t>
  </si>
  <si>
    <t>Ford</t>
  </si>
  <si>
    <t>Cargo 815 (Largo)</t>
  </si>
  <si>
    <t>Campero</t>
  </si>
  <si>
    <t>ORO 219</t>
  </si>
  <si>
    <t>Fortuner 2.7 L  AT2</t>
  </si>
  <si>
    <t>ORO 220</t>
  </si>
  <si>
    <t>Renault</t>
  </si>
  <si>
    <t>Kangoo VU CA LL</t>
  </si>
  <si>
    <t>ORO 222</t>
  </si>
  <si>
    <t>Koleos Expression</t>
  </si>
  <si>
    <t>ORO 224</t>
  </si>
  <si>
    <t>D22 / NP 300</t>
  </si>
  <si>
    <t>OEU 738</t>
  </si>
  <si>
    <t>NP 300 Frontier</t>
  </si>
  <si>
    <t>OEU 739</t>
  </si>
  <si>
    <t>OEU 740</t>
  </si>
  <si>
    <t>Nuevo Master</t>
  </si>
  <si>
    <t>Motocicleta</t>
  </si>
  <si>
    <t>XSS 66C</t>
  </si>
  <si>
    <t>Suzuki</t>
  </si>
  <si>
    <t>GS 125 MT 125 CC</t>
  </si>
  <si>
    <t>Buseta</t>
  </si>
  <si>
    <t>OEU 768</t>
  </si>
  <si>
    <t>Mercedes Benz</t>
  </si>
  <si>
    <t>OF917/40 MT 3900 CC</t>
  </si>
  <si>
    <t xml:space="preserve">Seguros del Estado </t>
  </si>
  <si>
    <t>OEU 775</t>
  </si>
  <si>
    <t>Mitsubishi</t>
  </si>
  <si>
    <t>All New Montero V97</t>
  </si>
  <si>
    <t>LISTADO SOAT  VEHÍCULOS UNIVERSIDAD DEL CAUCA</t>
  </si>
  <si>
    <t>LISTADO   VEHÍCULOS UNIVERSIDAD DEL CAUCA</t>
  </si>
  <si>
    <t>UNIVERSIDAD DEL CAUCA</t>
  </si>
  <si>
    <t>Doctorado</t>
  </si>
  <si>
    <t>Especialización</t>
  </si>
  <si>
    <t>Maestría</t>
  </si>
  <si>
    <t>Profesional</t>
  </si>
  <si>
    <t>Tecnología</t>
  </si>
  <si>
    <t>Total</t>
  </si>
  <si>
    <t>BIENES</t>
  </si>
  <si>
    <t>Edificios</t>
  </si>
  <si>
    <t>Adecuación a normas sismoresistentes</t>
  </si>
  <si>
    <t>Lotes y terrenos</t>
  </si>
  <si>
    <t>Instrumentos musicales</t>
  </si>
  <si>
    <t>Obras de arte y cultura</t>
  </si>
  <si>
    <t>Contenidos y Maquinaria y Equipo</t>
  </si>
  <si>
    <t>Muebles y Enseres</t>
  </si>
  <si>
    <t>Equipos e implementos deportivos</t>
  </si>
  <si>
    <t>Equipos e implementos de Medicina</t>
  </si>
  <si>
    <t>Equipos eléctricos y electrónicos</t>
  </si>
  <si>
    <t>Electrodomesticos</t>
  </si>
  <si>
    <t>Equipos Móviles y Portátiles</t>
  </si>
  <si>
    <t>Hardware</t>
  </si>
  <si>
    <t>Software</t>
  </si>
  <si>
    <t>Indice Variable 5%</t>
  </si>
  <si>
    <t>TOTAL</t>
  </si>
  <si>
    <t>DESCRIPCION</t>
  </si>
  <si>
    <t>VLR ASEGURADO</t>
  </si>
  <si>
    <t>CENTRO DOCENTE ALFONSO LOPEZ Carrera 7 # 13-15 POPAYAN</t>
  </si>
  <si>
    <t>EDIFICIO BICENTENARIO CALLE 5 No. 4-07</t>
  </si>
  <si>
    <t>EDIFICIO UBICADO EN LA CIUDAD DE POPAYAN CALLE 4 No. 5-30/44</t>
  </si>
  <si>
    <t xml:space="preserve"> Edificio de Matematicas Facultad de Ciencias de la Educacion Carrera 2 # 3N 111  POPAYAN</t>
  </si>
  <si>
    <t xml:space="preserve">EDIFICIO IPET, Direccion Sector Tulcan Municipio de Popayan
</t>
  </si>
  <si>
    <t>EDIFICIO DE LA DIVISION DE TECNOLOGIAS DE LA INFORMACION Y LA TELECOMUNICACION. ETAPA I POPAYAN</t>
  </si>
  <si>
    <t>EDIFICIO VICERRECTORIA DE INVESTIGACIONES Calle 2 # 1A - 25  POPAYAN</t>
  </si>
  <si>
    <t>EDIFICIO CIUDADELA UNIVERSITARIA SANTANDER DE QUILICHAO</t>
  </si>
  <si>
    <t>EDIFICIO "CECUN" CENTRO DE ENCUENTRO CULTURAL UNIVERSITARIO DE LA UNIVERSIDAD DEL CAUCA,UBICADO EN LA CRA.2 CON CALLE 15 NORTE DE LA CIUDAD DE POPAYAN-FASE I</t>
  </si>
  <si>
    <t>EDIFICIO SERVICIOS GENERALES Carrera 3 # 3N - 51  POPAYAN</t>
  </si>
  <si>
    <t xml:space="preserve">FACULTAD DE CIENCIAS AGRARIAS Direccion Sector las Guacas, Municipio de Popayon, Calle 69N # 4E - 60
</t>
  </si>
  <si>
    <t>EDIFICIO FACULTAD CIENCIAS HUMANAS Y SOCIALES CALLE 5.</t>
  </si>
  <si>
    <t>Edificio de Contaduria 1er Etapa.   Carrera 2 # 4N - 140 POPAYAN</t>
  </si>
  <si>
    <t xml:space="preserve">Facultad Ciencias Naturales Exactas y Educacion, Centro Informotica, Division de Comunicaciones, Bibliotecas, Area de Equipos, Division de Comunicaciones, Laboratorio de Idiomas. Carrera 2 # 3N - 111  POPAYAN
</t>
  </si>
  <si>
    <t>FACULTAD CIENCIAS DE LA SALUD, Direccion Carrera 6 calle 15 Norte, Carrera 5 # 13N - 36  POPAYAN</t>
  </si>
  <si>
    <t>EDIFICIO DE INGENIERIAS Direccion Sector Tulcan, Municipio de Popayan, Carrera 2 # 4N - 140  POPAYAN</t>
  </si>
  <si>
    <t xml:space="preserve"> Residencias 11 de Noviembre, Direccion Sector Tulcan. Diamante de Beisbol </t>
  </si>
  <si>
    <t>CASA Kr 9 CON CALLE 4 No. 4-16 SANTANDER DE QUILICHAO</t>
  </si>
  <si>
    <t>CASA UBICADA EN LA CIUDAD DE POPAYAN BARRIO SAN CAMILO DIRECCION CARRERA 9 No. 8-51. A</t>
  </si>
  <si>
    <t xml:space="preserve">RESIDENCIAS 4 DE MARZO Direccion Sector Tulcan, DIRECCION   Diamante de Beisbol  </t>
  </si>
  <si>
    <t xml:space="preserve"> Edificio Laboratorio de Quimica,Fisica,Biologia,  Carrera 2 # 4N  140  POPAYAN</t>
  </si>
  <si>
    <t xml:space="preserve"> Bioterio, Direccion Sector Tulcan, Municipio de Popayan</t>
  </si>
  <si>
    <t xml:space="preserve"> Finca La Rejoya  en Cajibio, Direccion Vereda Calibio Municipio de Popayon</t>
  </si>
  <si>
    <t xml:space="preserve">Finca la Sultana , Direccion Municipio de Timbio Cauca, </t>
  </si>
  <si>
    <t>MODULO FLOTANTE EN LA REPRESA DE LA SALVAJINA-MORALES CAUCA -PROYECTO ID3883</t>
  </si>
  <si>
    <t xml:space="preserve">DIAMANTE DE BEISBOL Direccion Sector Tulcan, Diamante de Beisbol  </t>
  </si>
  <si>
    <t xml:space="preserve">CENTRO DEPORTIVO UNIVERSITARIO Sector Tulcan, </t>
  </si>
  <si>
    <t>PANTEON DE LOS PROCERES Direccion: Carrera 7 No. 3-43. POPAYAN</t>
  </si>
  <si>
    <t>EDIFICIO ARCHIVO HISTORICO Direccion Calle 3 No. 5-56 POPAYAN</t>
  </si>
  <si>
    <t xml:space="preserve">EDIFICIO DE POSGRADOS Direccion Calle 4 No. 3-73 Popayan </t>
  </si>
  <si>
    <t>EDIFICIO FACULTAD DE ARTES Direccion Carrera 6 No. 3-14 Popayan,</t>
  </si>
  <si>
    <t>EDIFICIO EL CARMEN Direccion Calle 4 No. 3-56 POPAYAN</t>
  </si>
  <si>
    <t>EDIFICIO SANTO DOMINGO Direccion:Carrera 5 No. 4-61. POPAYAN</t>
  </si>
  <si>
    <t>CASA MUSEO MOSQUERA Direccion Calle 3 N 5-38, Calle 3 # 5 - 14  POPAYAN</t>
  </si>
  <si>
    <t xml:space="preserve">LOTE URBANO UBICADO EN LA CIUDAD DE POPAYAN, BARRIO SAN CAMILO, DIRRECCION CARRERA NOVENA No 8-51. </t>
  </si>
  <si>
    <t>LOTE URBANO, UBICADO EN LA CIUDAD DE POPAYAN, BARRIO ALFONSO LOPEZ EN LA CALLE 14 No. 6-46</t>
  </si>
  <si>
    <t>LOTE CIUDADELA UNIVERSITARIA SANTANDER DE QUILICHAO</t>
  </si>
  <si>
    <t>LOTE EDIFICIO PANTEON DE LOS PROCERES</t>
  </si>
  <si>
    <t>Lote Casa Kr 9, con calle 4 No. 4-16 Santander de Quilichao</t>
  </si>
  <si>
    <t>Lote  Edificio Vice Rectoria de Investigaciones Carrera 2 Con Calle 1a</t>
  </si>
  <si>
    <t>LOTE EDIFICIO ARCHIVO HISTORICO</t>
  </si>
  <si>
    <t>LOTE EDIFICIO BICENTENARIO  Direccion Calle 5 No. 4-07</t>
  </si>
  <si>
    <t>LOTE EDIFICIO ADMINISTRATIVO UBICADO EN LA CIUDAD DE POPAYAN Direccion Calle 4 No. 5-30/44</t>
  </si>
  <si>
    <t>LOTE URBANO UBICADO EN LA CALLE 5a. # 3-76 DE LA CIUDAD DE POPAYAN.</t>
  </si>
  <si>
    <t>LOTE CASA MUSEO MOSQUERA</t>
  </si>
  <si>
    <t>Lote Sector Pomona.  Direccion: Pomona. Municipio: Popayan.</t>
  </si>
  <si>
    <t>LOTE EDIFICIO CASA ROSADA-FACULTAD DE ARTES</t>
  </si>
  <si>
    <t xml:space="preserve">Lote Edificio Servicios Generales. Direcion Carrera 3 Calle 2 Norte </t>
  </si>
  <si>
    <t xml:space="preserve">Lote Facultad Ciencias Agropecuarias, Direccion Sector las Guacas, Municipio de Popayon, </t>
  </si>
  <si>
    <t>Lote Bioterio, Direccion Sector Tulcan, Municipio de Popayan</t>
  </si>
  <si>
    <t>LOTE EDIFICIO FACULTAD DE ARTES</t>
  </si>
  <si>
    <t>Lote  Residencias 11 de Noviembre, Direccion Sector Tulcan</t>
  </si>
  <si>
    <t>LOTE EDIFICIO EL CARMEN</t>
  </si>
  <si>
    <t>Lote  Facultad Ciencias de la Salud, Direccion Carrera 6 calle 15 Norte</t>
  </si>
  <si>
    <t>Lote Facultad Ciencias Naturales Exactas y Educacion, Centro Informotica, Division de Comunicaciones, Bibliotecas, Area de Equipos, Divisi?n de Comunicaciones, Laboratorio de Idiomas. Direccion Carrera 2a Calle 3 Norte.</t>
  </si>
  <si>
    <t>LOTE EDIFICIO SANTO DOMINGO</t>
  </si>
  <si>
    <t xml:space="preserve">Lote Carrera 9 No. 35N-49 Municipio de Popayan. </t>
  </si>
  <si>
    <t>Lote Coliseo Centro Deportivo Universitario Tulcan</t>
  </si>
  <si>
    <t>Lote Edificio de Ingenierias. Direccion Sector Tulcan, Municipio de Popayan</t>
  </si>
  <si>
    <t>LOTE RURAL DENOMINADO FINCA LA LLANADA O ANDALUCIA VEREDA BUENA VISTA CALDONO-CAUCA.</t>
  </si>
  <si>
    <t xml:space="preserve">TERRENO FINCA LA REJOYA  en Cajibio, Direccion Vereda Calibio Municipio de Popayan,  San Juan Lote 6  </t>
  </si>
  <si>
    <t xml:space="preserve">TERRENO FINCA LA SULTANA Direccion Municipio deTimbio Cauca, </t>
  </si>
  <si>
    <t>Bienes en comodato</t>
  </si>
  <si>
    <t>ITEM</t>
  </si>
  <si>
    <t>VALOR ASEGURADO</t>
  </si>
  <si>
    <t>Adecuacion a la norma de sismoresistencia</t>
  </si>
  <si>
    <t>Edificio</t>
  </si>
  <si>
    <t>Lotes y Terrenos</t>
  </si>
  <si>
    <t>Indice Variable</t>
  </si>
  <si>
    <t>UNIDAD DE SALUD</t>
  </si>
  <si>
    <t>LOTE EDIFICIO UNIDAD DE SALUD</t>
  </si>
  <si>
    <t>EDIFICIO UNIDAD DE SALUD</t>
  </si>
  <si>
    <t>LOTE CASA HABITACION AVENIDA 6N - CALI</t>
  </si>
  <si>
    <t>CONSTRUCCION AVENIDA 6N - CALI</t>
  </si>
  <si>
    <t>LOCAL 3 EDIFICIO BANCOLOMBIA PALMIRA</t>
  </si>
  <si>
    <t>LOTES Y EDIFICIOS UNIDAD DE SALUD</t>
  </si>
  <si>
    <t>RESUMEN BIENES Y VALORES ASEGURADOS</t>
  </si>
  <si>
    <t>Contenidos</t>
  </si>
  <si>
    <t>RESUMEN BIENES Y VALORES ASEGURADO</t>
  </si>
  <si>
    <t>PERIODO DE MATRICULA  / NUMERO DE CRÉDITOS POR CADA PERIODO / VALOR DE CARTERA POR PERIODO </t>
  </si>
  <si>
    <t>NUMERO DE CRÉDITOS POR PERIODO</t>
  </si>
  <si>
    <t>SALDO POR PERIODO</t>
  </si>
  <si>
    <t>PERIODO</t>
  </si>
  <si>
    <t>Total 2011.2</t>
  </si>
  <si>
    <t>Total 2012.1</t>
  </si>
  <si>
    <t>Total 2012.2</t>
  </si>
  <si>
    <t>Total 2013.1</t>
  </si>
  <si>
    <t>Total 2013.2</t>
  </si>
  <si>
    <t>Total 2014.1</t>
  </si>
  <si>
    <t>Total 2014.2</t>
  </si>
  <si>
    <t>Total 2015.1</t>
  </si>
  <si>
    <t>Total 2015.2</t>
  </si>
  <si>
    <t>Total 2016.1</t>
  </si>
  <si>
    <t>Total 2016.2</t>
  </si>
  <si>
    <t>Total 2017-1</t>
  </si>
  <si>
    <t>Total 2017.1</t>
  </si>
  <si>
    <t>Total 2017.2</t>
  </si>
  <si>
    <t>Total 2018.1</t>
  </si>
  <si>
    <t>Total 2018.2</t>
  </si>
  <si>
    <t>Total general</t>
  </si>
  <si>
    <t>SALDOS VIDA GRUPO DEUDORES</t>
  </si>
  <si>
    <t>Nota: Para la expedición de la póliza se suministrará el listado definitivo.</t>
  </si>
  <si>
    <t>Para la póliza estudiantil, se cuenta con un total de 17.422 estudiantes de todas los programas de pregrado, posgrado y 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</si>
</sst>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\ * #,##0_);_(&quot;$&quot;\ * \(#,##0\);_(&quot;$&quot;\ * &quot;-&quot;??_);_(@_)"/>
    <numFmt numFmtId="168" formatCode="_(* #,##0_);_(* \(#,##0\);_(* &quot;-&quot;??_);_(@_)"/>
    <numFmt numFmtId="169" formatCode="&quot;$&quot;\ #,##0.00"/>
    <numFmt numFmtId="170" formatCode="_ &quot;$&quot;\ * #,##0_ ;_ &quot;$&quot;\ * \-#,##0_ ;_ &quot;$&quot;\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Dialog"/>
    </font>
    <font>
      <b/>
      <sz val="11"/>
      <color theme="0"/>
      <name val="Dialog"/>
    </font>
    <font>
      <sz val="11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212121"/>
      <name val="Calibri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7" fontId="0" fillId="0" borderId="0" xfId="1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0" fillId="0" borderId="4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4" fontId="0" fillId="2" borderId="6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7" fontId="0" fillId="0" borderId="0" xfId="1" applyNumberFormat="1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167" fontId="0" fillId="0" borderId="0" xfId="1" applyNumberFormat="1" applyFont="1" applyBorder="1" applyAlignment="1">
      <alignment vertical="center"/>
    </xf>
    <xf numFmtId="14" fontId="0" fillId="2" borderId="7" xfId="0" applyNumberForma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4" fontId="0" fillId="2" borderId="9" xfId="0" applyNumberForma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2" borderId="9" xfId="0" applyNumberFormat="1" applyFill="1" applyBorder="1" applyAlignment="1">
      <alignment vertical="center"/>
    </xf>
    <xf numFmtId="167" fontId="0" fillId="0" borderId="10" xfId="1" applyNumberFormat="1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67" fontId="0" fillId="0" borderId="12" xfId="1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0" xfId="0" applyFont="1"/>
    <xf numFmtId="0" fontId="2" fillId="0" borderId="13" xfId="0" applyFont="1" applyBorder="1"/>
    <xf numFmtId="0" fontId="0" fillId="0" borderId="14" xfId="0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5" fillId="0" borderId="0" xfId="3" applyFont="1" applyBorder="1" applyAlignment="1">
      <alignment vertical="center"/>
    </xf>
    <xf numFmtId="0" fontId="7" fillId="3" borderId="21" xfId="0" applyFont="1" applyFill="1" applyBorder="1" applyAlignment="1">
      <alignment horizontal="left" vertical="top" wrapText="1"/>
    </xf>
    <xf numFmtId="168" fontId="7" fillId="3" borderId="21" xfId="2" applyNumberFormat="1" applyFont="1" applyFill="1" applyBorder="1" applyAlignment="1">
      <alignment horizontal="right" vertical="top" wrapText="1"/>
    </xf>
    <xf numFmtId="168" fontId="0" fillId="0" borderId="0" xfId="2" applyNumberFormat="1" applyFont="1"/>
    <xf numFmtId="0" fontId="0" fillId="0" borderId="21" xfId="0" applyBorder="1" applyAlignment="1">
      <alignment wrapText="1"/>
    </xf>
    <xf numFmtId="3" fontId="8" fillId="3" borderId="21" xfId="0" applyNumberFormat="1" applyFont="1" applyFill="1" applyBorder="1" applyAlignment="1"/>
    <xf numFmtId="0" fontId="0" fillId="3" borderId="21" xfId="0" applyFill="1" applyBorder="1" applyAlignment="1">
      <alignment wrapText="1"/>
    </xf>
    <xf numFmtId="0" fontId="0" fillId="3" borderId="0" xfId="0" applyFill="1"/>
    <xf numFmtId="3" fontId="0" fillId="0" borderId="0" xfId="0" applyNumberFormat="1" applyAlignment="1"/>
    <xf numFmtId="4" fontId="8" fillId="0" borderId="21" xfId="0" applyNumberFormat="1" applyFont="1" applyBorder="1" applyAlignment="1">
      <alignment horizontal="right"/>
    </xf>
    <xf numFmtId="0" fontId="0" fillId="0" borderId="0" xfId="0" applyAlignment="1">
      <alignment wrapText="1"/>
    </xf>
    <xf numFmtId="167" fontId="0" fillId="0" borderId="0" xfId="1" applyNumberFormat="1" applyFont="1"/>
    <xf numFmtId="0" fontId="5" fillId="4" borderId="21" xfId="0" applyFont="1" applyFill="1" applyBorder="1" applyAlignment="1">
      <alignment horizontal="left" vertical="center" wrapText="1"/>
    </xf>
    <xf numFmtId="168" fontId="0" fillId="0" borderId="0" xfId="0" applyNumberFormat="1"/>
    <xf numFmtId="170" fontId="5" fillId="4" borderId="21" xfId="1" applyNumberFormat="1" applyFont="1" applyFill="1" applyBorder="1" applyAlignment="1">
      <alignment vertical="center"/>
    </xf>
    <xf numFmtId="0" fontId="11" fillId="4" borderId="21" xfId="0" applyFont="1" applyFill="1" applyBorder="1" applyAlignment="1">
      <alignment vertical="top" wrapText="1"/>
    </xf>
    <xf numFmtId="168" fontId="10" fillId="0" borderId="21" xfId="2" applyNumberFormat="1" applyFont="1" applyFill="1" applyBorder="1" applyAlignment="1">
      <alignment vertical="top" wrapText="1"/>
    </xf>
    <xf numFmtId="166" fontId="10" fillId="0" borderId="21" xfId="2" applyFont="1" applyFill="1" applyBorder="1" applyAlignment="1">
      <alignment vertical="top" wrapText="1"/>
    </xf>
    <xf numFmtId="0" fontId="10" fillId="0" borderId="21" xfId="0" applyFont="1" applyFill="1" applyBorder="1" applyAlignment="1">
      <alignment horizontal="left" vertical="top"/>
    </xf>
    <xf numFmtId="0" fontId="0" fillId="0" borderId="21" xfId="0" applyBorder="1"/>
    <xf numFmtId="0" fontId="12" fillId="0" borderId="0" xfId="0" applyFont="1" applyAlignment="1">
      <alignment horizontal="center"/>
    </xf>
    <xf numFmtId="4" fontId="0" fillId="0" borderId="0" xfId="0" applyNumberFormat="1"/>
    <xf numFmtId="0" fontId="6" fillId="4" borderId="21" xfId="0" applyFont="1" applyFill="1" applyBorder="1" applyAlignment="1">
      <alignment horizontal="center" vertical="top" wrapText="1"/>
    </xf>
    <xf numFmtId="169" fontId="6" fillId="4" borderId="21" xfId="0" applyNumberFormat="1" applyFont="1" applyFill="1" applyBorder="1" applyAlignment="1">
      <alignment horizontal="center" vertical="top" wrapText="1"/>
    </xf>
    <xf numFmtId="168" fontId="6" fillId="4" borderId="21" xfId="2" applyNumberFormat="1" applyFont="1" applyFill="1" applyBorder="1" applyAlignment="1">
      <alignment horizontal="right" vertical="top" wrapText="1"/>
    </xf>
    <xf numFmtId="0" fontId="3" fillId="4" borderId="21" xfId="0" applyFont="1" applyFill="1" applyBorder="1" applyAlignment="1">
      <alignment horizontal="center"/>
    </xf>
    <xf numFmtId="3" fontId="3" fillId="4" borderId="21" xfId="0" applyNumberFormat="1" applyFont="1" applyFill="1" applyBorder="1" applyAlignment="1">
      <alignment horizontal="center"/>
    </xf>
    <xf numFmtId="4" fontId="9" fillId="4" borderId="21" xfId="0" applyNumberFormat="1" applyFont="1" applyFill="1" applyBorder="1" applyAlignment="1"/>
    <xf numFmtId="3" fontId="9" fillId="4" borderId="21" xfId="0" applyNumberFormat="1" applyFont="1" applyFill="1" applyBorder="1" applyAlignment="1"/>
    <xf numFmtId="4" fontId="9" fillId="4" borderId="21" xfId="0" applyNumberFormat="1" applyFont="1" applyFill="1" applyBorder="1" applyAlignment="1">
      <alignment wrapText="1"/>
    </xf>
    <xf numFmtId="0" fontId="3" fillId="4" borderId="21" xfId="0" applyFont="1" applyFill="1" applyBorder="1" applyAlignment="1">
      <alignment horizontal="center" wrapText="1"/>
    </xf>
    <xf numFmtId="0" fontId="13" fillId="4" borderId="0" xfId="0" applyFont="1" applyFill="1"/>
    <xf numFmtId="4" fontId="13" fillId="4" borderId="0" xfId="0" applyNumberFormat="1" applyFont="1" applyFill="1"/>
    <xf numFmtId="0" fontId="6" fillId="4" borderId="2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9" xfId="0" applyFont="1" applyBorder="1" applyAlignment="1">
      <alignment horizontal="right" vertical="center" wrapText="1"/>
    </xf>
    <xf numFmtId="164" fontId="15" fillId="0" borderId="22" xfId="0" applyNumberFormat="1" applyFont="1" applyBorder="1" applyAlignment="1">
      <alignment horizontal="right" vertical="center" wrapText="1"/>
    </xf>
    <xf numFmtId="0" fontId="15" fillId="0" borderId="22" xfId="0" applyFont="1" applyBorder="1" applyAlignment="1">
      <alignment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</cellXfs>
  <cellStyles count="4">
    <cellStyle name="Millares" xfId="2" builtinId="3"/>
    <cellStyle name="Moneda" xfId="1" builtinId="4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70516/AppData/Local/Microsoft/Windows/Temporary%20Internet%20Files/Content.Outlook/R1G6T10Z/CONDICIONES%20BASICAS%20OBLIGATORIAS%20UNICAU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RIESGO"/>
      <sheetName val="RESUMEN VLR ASEG MULTIRIESGO"/>
      <sheetName val="Edificios"/>
      <sheetName val="Lotes"/>
      <sheetName val="MANEJO"/>
      <sheetName val="RCE"/>
    </sheetNames>
    <sheetDataSet>
      <sheetData sheetId="0"/>
      <sheetData sheetId="1">
        <row r="5">
          <cell r="A5" t="str">
            <v>Edificios</v>
          </cell>
        </row>
      </sheetData>
      <sheetData sheetId="2"/>
      <sheetData sheetId="3">
        <row r="30">
          <cell r="B30">
            <v>122470204000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3"/>
  <sheetViews>
    <sheetView workbookViewId="0">
      <selection activeCell="H10" sqref="H10"/>
    </sheetView>
  </sheetViews>
  <sheetFormatPr baseColWidth="10" defaultRowHeight="15"/>
  <cols>
    <col min="5" max="5" width="15.5703125" customWidth="1"/>
    <col min="6" max="6" width="25" customWidth="1"/>
  </cols>
  <sheetData>
    <row r="3" spans="2:6">
      <c r="C3" s="2" t="s">
        <v>61</v>
      </c>
    </row>
    <row r="4" spans="2:6">
      <c r="B4" s="1"/>
      <c r="C4" s="1"/>
      <c r="D4" s="1"/>
      <c r="F4" s="3"/>
    </row>
    <row r="5" spans="2:6" ht="15.75" thickBot="1">
      <c r="B5" s="1"/>
      <c r="C5" s="1"/>
      <c r="D5" s="1"/>
      <c r="E5" s="1"/>
      <c r="F5" s="3"/>
    </row>
    <row r="6" spans="2:6" ht="15.75" thickBot="1">
      <c r="B6" s="5" t="s">
        <v>1</v>
      </c>
      <c r="C6" s="37" t="s">
        <v>2</v>
      </c>
      <c r="D6" s="32" t="s">
        <v>3</v>
      </c>
      <c r="E6" s="42" t="s">
        <v>4</v>
      </c>
      <c r="F6" s="32" t="s">
        <v>5</v>
      </c>
    </row>
    <row r="7" spans="2:6">
      <c r="B7" s="35" t="s">
        <v>11</v>
      </c>
      <c r="C7" s="38">
        <v>1996</v>
      </c>
      <c r="D7" s="40" t="s">
        <v>12</v>
      </c>
      <c r="E7" s="38" t="s">
        <v>13</v>
      </c>
      <c r="F7" s="33" t="s">
        <v>14</v>
      </c>
    </row>
    <row r="8" spans="2:6">
      <c r="B8" s="33" t="s">
        <v>16</v>
      </c>
      <c r="C8" s="36">
        <v>1997</v>
      </c>
      <c r="D8" s="40" t="s">
        <v>17</v>
      </c>
      <c r="E8" s="36" t="s">
        <v>18</v>
      </c>
      <c r="F8" s="33" t="s">
        <v>19</v>
      </c>
    </row>
    <row r="9" spans="2:6">
      <c r="B9" s="33" t="s">
        <v>16</v>
      </c>
      <c r="C9" s="36">
        <v>1997</v>
      </c>
      <c r="D9" s="40" t="s">
        <v>20</v>
      </c>
      <c r="E9" s="36" t="s">
        <v>18</v>
      </c>
      <c r="F9" s="33" t="s">
        <v>19</v>
      </c>
    </row>
    <row r="10" spans="2:6">
      <c r="B10" s="33" t="s">
        <v>11</v>
      </c>
      <c r="C10" s="36">
        <v>1999</v>
      </c>
      <c r="D10" s="40" t="s">
        <v>21</v>
      </c>
      <c r="E10" s="36" t="s">
        <v>22</v>
      </c>
      <c r="F10" s="33" t="s">
        <v>23</v>
      </c>
    </row>
    <row r="11" spans="2:6">
      <c r="B11" s="33" t="s">
        <v>24</v>
      </c>
      <c r="C11" s="36">
        <v>2006</v>
      </c>
      <c r="D11" s="40" t="s">
        <v>25</v>
      </c>
      <c r="E11" s="36" t="s">
        <v>26</v>
      </c>
      <c r="F11" s="33" t="s">
        <v>27</v>
      </c>
    </row>
    <row r="12" spans="2:6">
      <c r="B12" s="33" t="s">
        <v>24</v>
      </c>
      <c r="C12" s="36">
        <v>2006</v>
      </c>
      <c r="D12" s="40" t="s">
        <v>28</v>
      </c>
      <c r="E12" s="36" t="s">
        <v>26</v>
      </c>
      <c r="F12" s="33" t="s">
        <v>27</v>
      </c>
    </row>
    <row r="13" spans="2:6">
      <c r="B13" s="33" t="s">
        <v>29</v>
      </c>
      <c r="C13" s="36">
        <v>2006</v>
      </c>
      <c r="D13" s="40" t="s">
        <v>30</v>
      </c>
      <c r="E13" s="36" t="s">
        <v>31</v>
      </c>
      <c r="F13" s="33" t="s">
        <v>32</v>
      </c>
    </row>
    <row r="14" spans="2:6">
      <c r="B14" s="33" t="s">
        <v>33</v>
      </c>
      <c r="C14" s="36">
        <v>2010</v>
      </c>
      <c r="D14" s="40" t="s">
        <v>34</v>
      </c>
      <c r="E14" s="36" t="s">
        <v>18</v>
      </c>
      <c r="F14" s="33" t="s">
        <v>35</v>
      </c>
    </row>
    <row r="15" spans="2:6">
      <c r="B15" s="33" t="s">
        <v>16</v>
      </c>
      <c r="C15" s="36">
        <v>2011</v>
      </c>
      <c r="D15" s="40" t="s">
        <v>36</v>
      </c>
      <c r="E15" s="36" t="s">
        <v>37</v>
      </c>
      <c r="F15" s="33" t="s">
        <v>38</v>
      </c>
    </row>
    <row r="16" spans="2:6">
      <c r="B16" s="33" t="s">
        <v>33</v>
      </c>
      <c r="C16" s="36">
        <v>2012</v>
      </c>
      <c r="D16" s="40" t="s">
        <v>39</v>
      </c>
      <c r="E16" s="36" t="s">
        <v>37</v>
      </c>
      <c r="F16" s="33" t="s">
        <v>40</v>
      </c>
    </row>
    <row r="17" spans="2:6">
      <c r="B17" s="33" t="s">
        <v>16</v>
      </c>
      <c r="C17" s="36">
        <v>2012</v>
      </c>
      <c r="D17" s="40" t="s">
        <v>41</v>
      </c>
      <c r="E17" s="36" t="s">
        <v>13</v>
      </c>
      <c r="F17" s="33" t="s">
        <v>42</v>
      </c>
    </row>
    <row r="18" spans="2:6">
      <c r="B18" s="33" t="s">
        <v>16</v>
      </c>
      <c r="C18" s="36">
        <v>2018</v>
      </c>
      <c r="D18" s="40" t="s">
        <v>43</v>
      </c>
      <c r="E18" s="36" t="s">
        <v>13</v>
      </c>
      <c r="F18" s="33" t="s">
        <v>44</v>
      </c>
    </row>
    <row r="19" spans="2:6">
      <c r="B19" s="33" t="s">
        <v>16</v>
      </c>
      <c r="C19" s="36">
        <v>2018</v>
      </c>
      <c r="D19" s="40" t="s">
        <v>45</v>
      </c>
      <c r="E19" s="36" t="s">
        <v>13</v>
      </c>
      <c r="F19" s="33" t="s">
        <v>44</v>
      </c>
    </row>
    <row r="20" spans="2:6">
      <c r="B20" s="33" t="s">
        <v>11</v>
      </c>
      <c r="C20" s="36">
        <v>2018</v>
      </c>
      <c r="D20" s="40" t="s">
        <v>46</v>
      </c>
      <c r="E20" s="36" t="s">
        <v>37</v>
      </c>
      <c r="F20" s="33" t="s">
        <v>47</v>
      </c>
    </row>
    <row r="21" spans="2:6">
      <c r="B21" s="33" t="s">
        <v>48</v>
      </c>
      <c r="C21" s="36">
        <v>2013</v>
      </c>
      <c r="D21" s="40" t="s">
        <v>49</v>
      </c>
      <c r="E21" s="36" t="s">
        <v>50</v>
      </c>
      <c r="F21" s="33" t="s">
        <v>51</v>
      </c>
    </row>
    <row r="22" spans="2:6">
      <c r="B22" s="33" t="s">
        <v>52</v>
      </c>
      <c r="C22" s="36">
        <v>2019</v>
      </c>
      <c r="D22" s="40" t="s">
        <v>53</v>
      </c>
      <c r="E22" s="36" t="s">
        <v>54</v>
      </c>
      <c r="F22" s="33" t="s">
        <v>55</v>
      </c>
    </row>
    <row r="23" spans="2:6" ht="15.75" thickBot="1">
      <c r="B23" s="34" t="s">
        <v>33</v>
      </c>
      <c r="C23" s="39">
        <v>2019</v>
      </c>
      <c r="D23" s="41" t="s">
        <v>57</v>
      </c>
      <c r="E23" s="39" t="s">
        <v>58</v>
      </c>
      <c r="F23" s="34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8"/>
  <sheetViews>
    <sheetView workbookViewId="0">
      <selection activeCell="H25" sqref="H25"/>
    </sheetView>
  </sheetViews>
  <sheetFormatPr baseColWidth="10" defaultRowHeight="15"/>
  <cols>
    <col min="2" max="2" width="15.140625" customWidth="1"/>
  </cols>
  <sheetData>
    <row r="3" spans="2:3">
      <c r="B3" s="43" t="s">
        <v>62</v>
      </c>
    </row>
    <row r="6" spans="2:3">
      <c r="B6" t="s">
        <v>190</v>
      </c>
    </row>
    <row r="9" spans="2:3" ht="15.75" thickBot="1"/>
    <row r="10" spans="2:3">
      <c r="B10" s="44" t="s">
        <v>63</v>
      </c>
      <c r="C10" s="45">
        <v>97</v>
      </c>
    </row>
    <row r="11" spans="2:3">
      <c r="B11" s="46" t="s">
        <v>64</v>
      </c>
      <c r="C11" s="47">
        <v>458</v>
      </c>
    </row>
    <row r="12" spans="2:3">
      <c r="B12" s="46" t="s">
        <v>65</v>
      </c>
      <c r="C12" s="47">
        <v>552</v>
      </c>
    </row>
    <row r="13" spans="2:3">
      <c r="B13" s="46" t="s">
        <v>66</v>
      </c>
      <c r="C13" s="47">
        <v>16155</v>
      </c>
    </row>
    <row r="14" spans="2:3">
      <c r="B14" s="46" t="s">
        <v>67</v>
      </c>
      <c r="C14" s="47">
        <v>160</v>
      </c>
    </row>
    <row r="15" spans="2:3" ht="15.75" thickBot="1">
      <c r="B15" s="48"/>
      <c r="C15" s="49"/>
    </row>
    <row r="16" spans="2:3" ht="15.75" thickBot="1">
      <c r="B16" s="50" t="s">
        <v>68</v>
      </c>
      <c r="C16" s="51">
        <f>SUM(C10:C15)</f>
        <v>17422</v>
      </c>
    </row>
    <row r="18" spans="2:2">
      <c r="B18" t="s">
        <v>189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2" workbookViewId="0">
      <selection activeCell="A24" sqref="A24"/>
    </sheetView>
  </sheetViews>
  <sheetFormatPr baseColWidth="10" defaultRowHeight="15"/>
  <cols>
    <col min="1" max="1" width="42.140625" customWidth="1"/>
    <col min="2" max="2" width="23.5703125" bestFit="1" customWidth="1"/>
    <col min="5" max="5" width="15.140625" bestFit="1" customWidth="1"/>
  </cols>
  <sheetData>
    <row r="1" spans="1:2" ht="18">
      <c r="A1" s="92" t="s">
        <v>62</v>
      </c>
      <c r="B1" s="92"/>
    </row>
    <row r="2" spans="1:2" ht="18">
      <c r="A2" s="92" t="s">
        <v>164</v>
      </c>
      <c r="B2" s="92"/>
    </row>
    <row r="3" spans="1:2" ht="18">
      <c r="A3" s="52"/>
      <c r="B3" s="52"/>
    </row>
    <row r="4" spans="1:2">
      <c r="A4" s="74" t="s">
        <v>69</v>
      </c>
      <c r="B4" s="74" t="s">
        <v>152</v>
      </c>
    </row>
    <row r="5" spans="1:2">
      <c r="A5" s="53" t="s">
        <v>70</v>
      </c>
      <c r="B5" s="54">
        <v>164154454848</v>
      </c>
    </row>
    <row r="6" spans="1:2">
      <c r="A6" s="53" t="s">
        <v>71</v>
      </c>
      <c r="B6" s="54">
        <v>5000000000</v>
      </c>
    </row>
    <row r="7" spans="1:2">
      <c r="A7" s="53" t="s">
        <v>72</v>
      </c>
      <c r="B7" s="54">
        <f>+[1]Lotes!B30</f>
        <v>122470204000</v>
      </c>
    </row>
    <row r="8" spans="1:2">
      <c r="A8" s="53" t="s">
        <v>73</v>
      </c>
      <c r="B8" s="54">
        <v>494289317</v>
      </c>
    </row>
    <row r="9" spans="1:2">
      <c r="A9" s="53" t="s">
        <v>74</v>
      </c>
      <c r="B9" s="54">
        <v>201237165.41999996</v>
      </c>
    </row>
    <row r="10" spans="1:2">
      <c r="A10" s="53" t="s">
        <v>75</v>
      </c>
      <c r="B10" s="54">
        <v>21917273690.742252</v>
      </c>
    </row>
    <row r="11" spans="1:2">
      <c r="A11" s="53" t="s">
        <v>76</v>
      </c>
      <c r="B11" s="54">
        <v>2667482292.9899998</v>
      </c>
    </row>
    <row r="12" spans="1:2">
      <c r="A12" s="53" t="s">
        <v>77</v>
      </c>
      <c r="B12" s="54">
        <v>271090133.4773109</v>
      </c>
    </row>
    <row r="13" spans="1:2">
      <c r="A13" s="53" t="s">
        <v>78</v>
      </c>
      <c r="B13" s="54">
        <v>2379849927.8900003</v>
      </c>
    </row>
    <row r="14" spans="1:2">
      <c r="A14" s="53" t="s">
        <v>79</v>
      </c>
      <c r="B14" s="54">
        <v>7396780415.70084</v>
      </c>
    </row>
    <row r="15" spans="1:2">
      <c r="A15" s="53" t="s">
        <v>150</v>
      </c>
      <c r="B15" s="54">
        <v>36530620</v>
      </c>
    </row>
    <row r="16" spans="1:2">
      <c r="A16" s="53" t="s">
        <v>80</v>
      </c>
      <c r="B16" s="54">
        <v>1354530382.9313445</v>
      </c>
    </row>
    <row r="17" spans="1:5">
      <c r="A17" s="53" t="s">
        <v>81</v>
      </c>
      <c r="B17" s="54">
        <v>1251708124.4168069</v>
      </c>
    </row>
    <row r="18" spans="1:5">
      <c r="A18" s="53" t="s">
        <v>82</v>
      </c>
      <c r="B18" s="54">
        <v>10760283202.512104</v>
      </c>
      <c r="E18" s="65"/>
    </row>
    <row r="19" spans="1:5">
      <c r="A19" s="53" t="s">
        <v>83</v>
      </c>
      <c r="B19" s="54">
        <v>4565387545.2026901</v>
      </c>
    </row>
    <row r="20" spans="1:5">
      <c r="A20" s="53" t="s">
        <v>84</v>
      </c>
      <c r="B20" s="54">
        <f>(B19+B18+B17+B16+B15+B14+B13+B12+B11+B10+B8+B7+B6+B5)*5%</f>
        <v>17235993225.043167</v>
      </c>
    </row>
    <row r="21" spans="1:5">
      <c r="A21" s="75" t="s">
        <v>85</v>
      </c>
      <c r="B21" s="76">
        <f>SUM(B5:B20)</f>
        <v>362157094891.32648</v>
      </c>
    </row>
    <row r="22" spans="1:5" ht="18" customHeight="1">
      <c r="B22" s="55"/>
    </row>
  </sheetData>
  <mergeCells count="2">
    <mergeCell ref="A1:B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15" sqref="B15"/>
    </sheetView>
  </sheetViews>
  <sheetFormatPr baseColWidth="10" defaultRowHeight="15"/>
  <cols>
    <col min="1" max="1" width="78" customWidth="1"/>
    <col min="2" max="2" width="23.42578125" style="60" customWidth="1"/>
  </cols>
  <sheetData>
    <row r="1" spans="1:2" s="43" customFormat="1">
      <c r="A1" s="77" t="s">
        <v>86</v>
      </c>
      <c r="B1" s="78" t="s">
        <v>87</v>
      </c>
    </row>
    <row r="2" spans="1:2">
      <c r="A2" s="56" t="s">
        <v>88</v>
      </c>
      <c r="B2" s="57">
        <v>1085233093</v>
      </c>
    </row>
    <row r="3" spans="1:2">
      <c r="A3" s="56" t="s">
        <v>89</v>
      </c>
      <c r="B3" s="57">
        <v>1439962661</v>
      </c>
    </row>
    <row r="4" spans="1:2">
      <c r="A4" s="56" t="s">
        <v>90</v>
      </c>
      <c r="B4" s="57">
        <v>1923000000</v>
      </c>
    </row>
    <row r="5" spans="1:2" ht="30">
      <c r="A5" s="56" t="s">
        <v>91</v>
      </c>
      <c r="B5" s="57">
        <v>2206000000</v>
      </c>
    </row>
    <row r="6" spans="1:2" ht="30">
      <c r="A6" s="56" t="s">
        <v>92</v>
      </c>
      <c r="B6" s="57">
        <v>2553000000</v>
      </c>
    </row>
    <row r="7" spans="1:2" ht="30">
      <c r="A7" s="56" t="s">
        <v>93</v>
      </c>
      <c r="B7" s="57">
        <v>3679492756</v>
      </c>
    </row>
    <row r="8" spans="1:2">
      <c r="A8" s="56" t="s">
        <v>94</v>
      </c>
      <c r="B8" s="57">
        <v>3927616590</v>
      </c>
    </row>
    <row r="9" spans="1:2">
      <c r="A9" s="56" t="s">
        <v>95</v>
      </c>
      <c r="B9" s="57">
        <v>3976702682</v>
      </c>
    </row>
    <row r="10" spans="1:2" ht="45">
      <c r="A10" s="56" t="s">
        <v>96</v>
      </c>
      <c r="B10" s="57">
        <v>4867581994</v>
      </c>
    </row>
    <row r="11" spans="1:2">
      <c r="A11" s="56" t="s">
        <v>97</v>
      </c>
      <c r="B11" s="57">
        <v>6475235160</v>
      </c>
    </row>
    <row r="12" spans="1:2" ht="45">
      <c r="A12" s="56" t="s">
        <v>98</v>
      </c>
      <c r="B12" s="57">
        <v>7414810344</v>
      </c>
    </row>
    <row r="13" spans="1:2">
      <c r="A13" s="56" t="s">
        <v>99</v>
      </c>
      <c r="B13" s="57">
        <v>10155296877</v>
      </c>
    </row>
    <row r="14" spans="1:2">
      <c r="A14" s="56" t="s">
        <v>100</v>
      </c>
      <c r="B14" s="57">
        <v>11127631894</v>
      </c>
    </row>
    <row r="15" spans="1:2" ht="60">
      <c r="A15" s="56" t="s">
        <v>101</v>
      </c>
      <c r="B15" s="57">
        <v>12744112977</v>
      </c>
    </row>
    <row r="16" spans="1:2" ht="30">
      <c r="A16" s="56" t="s">
        <v>102</v>
      </c>
      <c r="B16" s="57">
        <v>13524603757</v>
      </c>
    </row>
    <row r="17" spans="1:2" ht="30">
      <c r="A17" s="56" t="s">
        <v>103</v>
      </c>
      <c r="B17" s="57">
        <v>15266612807</v>
      </c>
    </row>
    <row r="18" spans="1:2">
      <c r="A18" s="56" t="s">
        <v>104</v>
      </c>
      <c r="B18" s="57">
        <v>263000000</v>
      </c>
    </row>
    <row r="19" spans="1:2">
      <c r="A19" s="56" t="s">
        <v>105</v>
      </c>
      <c r="B19" s="57">
        <v>1450000000</v>
      </c>
    </row>
    <row r="20" spans="1:2" ht="30">
      <c r="A20" s="56" t="s">
        <v>106</v>
      </c>
      <c r="B20" s="57">
        <v>1779000000</v>
      </c>
    </row>
    <row r="21" spans="1:2">
      <c r="A21" s="56" t="s">
        <v>107</v>
      </c>
      <c r="B21" s="57">
        <v>2685000000</v>
      </c>
    </row>
    <row r="22" spans="1:2">
      <c r="A22" s="56" t="s">
        <v>108</v>
      </c>
      <c r="B22" s="57">
        <v>3387000000</v>
      </c>
    </row>
    <row r="23" spans="1:2">
      <c r="A23" s="56" t="s">
        <v>109</v>
      </c>
      <c r="B23" s="57">
        <v>299000000</v>
      </c>
    </row>
    <row r="24" spans="1:2">
      <c r="A24" s="56" t="s">
        <v>110</v>
      </c>
      <c r="B24" s="57">
        <v>126000000</v>
      </c>
    </row>
    <row r="25" spans="1:2">
      <c r="A25" s="56" t="s">
        <v>111</v>
      </c>
      <c r="B25" s="57">
        <v>874000000</v>
      </c>
    </row>
    <row r="26" spans="1:2" s="59" customFormat="1" ht="30">
      <c r="A26" s="58" t="s">
        <v>112</v>
      </c>
      <c r="B26" s="57">
        <v>79429773</v>
      </c>
    </row>
    <row r="27" spans="1:2">
      <c r="A27" s="56" t="s">
        <v>113</v>
      </c>
      <c r="B27" s="57">
        <v>11130000000</v>
      </c>
    </row>
    <row r="28" spans="1:2">
      <c r="A28" s="56" t="s">
        <v>114</v>
      </c>
      <c r="B28" s="57">
        <v>11644000000</v>
      </c>
    </row>
    <row r="29" spans="1:2">
      <c r="A29" s="56" t="s">
        <v>115</v>
      </c>
      <c r="B29" s="57">
        <v>514000000</v>
      </c>
    </row>
    <row r="30" spans="1:2">
      <c r="A30" s="56" t="s">
        <v>116</v>
      </c>
      <c r="B30" s="57">
        <v>1364000000</v>
      </c>
    </row>
    <row r="31" spans="1:2">
      <c r="A31" s="56" t="s">
        <v>117</v>
      </c>
      <c r="B31" s="57">
        <v>1937000000</v>
      </c>
    </row>
    <row r="32" spans="1:2">
      <c r="A32" s="56" t="s">
        <v>118</v>
      </c>
      <c r="B32" s="57">
        <v>5399470325</v>
      </c>
    </row>
    <row r="33" spans="1:2">
      <c r="A33" s="56" t="s">
        <v>119</v>
      </c>
      <c r="B33" s="57">
        <v>7599000000</v>
      </c>
    </row>
    <row r="34" spans="1:2">
      <c r="A34" s="56" t="s">
        <v>120</v>
      </c>
      <c r="B34" s="57">
        <v>9559661158</v>
      </c>
    </row>
    <row r="35" spans="1:2">
      <c r="A35" s="56" t="s">
        <v>121</v>
      </c>
      <c r="B35" s="57">
        <v>1698000000</v>
      </c>
    </row>
    <row r="36" spans="1:2">
      <c r="A36" s="79" t="s">
        <v>86</v>
      </c>
      <c r="B36" s="80">
        <f>SUM(B2:B35)</f>
        <v>164154454848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E13" sqref="E13"/>
    </sheetView>
  </sheetViews>
  <sheetFormatPr baseColWidth="10" defaultRowHeight="15"/>
  <cols>
    <col min="1" max="1" width="67.7109375" style="62" customWidth="1"/>
    <col min="2" max="2" width="20.28515625" bestFit="1" customWidth="1"/>
  </cols>
  <sheetData>
    <row r="1" spans="1:2">
      <c r="A1" s="82" t="s">
        <v>86</v>
      </c>
      <c r="B1" s="78" t="s">
        <v>87</v>
      </c>
    </row>
    <row r="2" spans="1:2" ht="30">
      <c r="A2" s="56" t="s">
        <v>122</v>
      </c>
      <c r="B2" s="61">
        <v>238000000</v>
      </c>
    </row>
    <row r="3" spans="1:2" ht="30">
      <c r="A3" s="56" t="s">
        <v>123</v>
      </c>
      <c r="B3" s="61">
        <v>285000000</v>
      </c>
    </row>
    <row r="4" spans="1:2">
      <c r="A4" s="56" t="s">
        <v>124</v>
      </c>
      <c r="B4" s="61">
        <v>292934000</v>
      </c>
    </row>
    <row r="5" spans="1:2">
      <c r="A5" s="56" t="s">
        <v>125</v>
      </c>
      <c r="B5" s="61">
        <v>376000000</v>
      </c>
    </row>
    <row r="6" spans="1:2">
      <c r="A6" s="56" t="s">
        <v>126</v>
      </c>
      <c r="B6" s="61">
        <v>586000000</v>
      </c>
    </row>
    <row r="7" spans="1:2">
      <c r="A7" s="56" t="s">
        <v>127</v>
      </c>
      <c r="B7" s="61">
        <v>666000000</v>
      </c>
    </row>
    <row r="8" spans="1:2">
      <c r="A8" s="56" t="s">
        <v>128</v>
      </c>
      <c r="B8" s="61">
        <v>959000000</v>
      </c>
    </row>
    <row r="9" spans="1:2">
      <c r="A9" s="56" t="s">
        <v>129</v>
      </c>
      <c r="B9" s="61">
        <v>1057000000</v>
      </c>
    </row>
    <row r="10" spans="1:2" ht="30">
      <c r="A10" s="56" t="s">
        <v>130</v>
      </c>
      <c r="B10" s="61">
        <v>1180000000</v>
      </c>
    </row>
    <row r="11" spans="1:2" ht="30">
      <c r="A11" s="56" t="s">
        <v>131</v>
      </c>
      <c r="B11" s="61">
        <v>1274000000</v>
      </c>
    </row>
    <row r="12" spans="1:2">
      <c r="A12" s="56" t="s">
        <v>132</v>
      </c>
      <c r="B12" s="61">
        <v>1444000000</v>
      </c>
    </row>
    <row r="13" spans="1:2">
      <c r="A13" s="56" t="s">
        <v>133</v>
      </c>
      <c r="B13" s="61">
        <v>1577000000</v>
      </c>
    </row>
    <row r="14" spans="1:2">
      <c r="A14" s="56" t="s">
        <v>134</v>
      </c>
      <c r="B14" s="61">
        <v>1757000000</v>
      </c>
    </row>
    <row r="15" spans="1:2">
      <c r="A15" s="56" t="s">
        <v>135</v>
      </c>
      <c r="B15" s="61">
        <v>2362000000</v>
      </c>
    </row>
    <row r="16" spans="1:2" ht="30">
      <c r="A16" s="56" t="s">
        <v>136</v>
      </c>
      <c r="B16" s="61">
        <v>2675000000</v>
      </c>
    </row>
    <row r="17" spans="1:2">
      <c r="A17" s="56" t="s">
        <v>137</v>
      </c>
      <c r="B17" s="61">
        <v>2968000000</v>
      </c>
    </row>
    <row r="18" spans="1:2">
      <c r="A18" s="56" t="s">
        <v>138</v>
      </c>
      <c r="B18" s="61">
        <v>3132000000</v>
      </c>
    </row>
    <row r="19" spans="1:2">
      <c r="A19" s="56" t="s">
        <v>139</v>
      </c>
      <c r="B19" s="61">
        <v>3695000000</v>
      </c>
    </row>
    <row r="20" spans="1:2">
      <c r="A20" s="56" t="s">
        <v>140</v>
      </c>
      <c r="B20" s="61">
        <v>4542000000</v>
      </c>
    </row>
    <row r="21" spans="1:2">
      <c r="A21" s="56" t="s">
        <v>141</v>
      </c>
      <c r="B21" s="61">
        <v>5626000000</v>
      </c>
    </row>
    <row r="22" spans="1:2" ht="60">
      <c r="A22" s="56" t="s">
        <v>142</v>
      </c>
      <c r="B22" s="61">
        <v>6136000000</v>
      </c>
    </row>
    <row r="23" spans="1:2">
      <c r="A23" s="56" t="s">
        <v>143</v>
      </c>
      <c r="B23" s="61">
        <v>7165000000</v>
      </c>
    </row>
    <row r="24" spans="1:2">
      <c r="A24" s="56" t="s">
        <v>144</v>
      </c>
      <c r="B24" s="61">
        <v>15448000000</v>
      </c>
    </row>
    <row r="25" spans="1:2">
      <c r="A25" s="56" t="s">
        <v>145</v>
      </c>
      <c r="B25" s="61">
        <v>21499000000</v>
      </c>
    </row>
    <row r="26" spans="1:2" ht="30">
      <c r="A26" s="56" t="s">
        <v>146</v>
      </c>
      <c r="B26" s="61">
        <v>35007000000</v>
      </c>
    </row>
    <row r="27" spans="1:2" ht="30">
      <c r="A27" s="56" t="s">
        <v>147</v>
      </c>
      <c r="B27" s="61">
        <v>25270000</v>
      </c>
    </row>
    <row r="28" spans="1:2" ht="30">
      <c r="A28" s="56" t="s">
        <v>148</v>
      </c>
      <c r="B28" s="61">
        <v>188000000</v>
      </c>
    </row>
    <row r="29" spans="1:2">
      <c r="A29" s="56" t="s">
        <v>149</v>
      </c>
      <c r="B29" s="61">
        <v>310000000</v>
      </c>
    </row>
    <row r="30" spans="1:2">
      <c r="A30" s="81" t="s">
        <v>86</v>
      </c>
      <c r="B30" s="80">
        <f>SUM(B2:B29)</f>
        <v>122470204000</v>
      </c>
    </row>
    <row r="31" spans="1:2">
      <c r="B31" s="6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9" sqref="C19"/>
    </sheetView>
  </sheetViews>
  <sheetFormatPr baseColWidth="10" defaultRowHeight="15"/>
  <cols>
    <col min="1" max="1" width="54" customWidth="1"/>
    <col min="2" max="2" width="28.42578125" customWidth="1"/>
  </cols>
  <sheetData>
    <row r="1" spans="1:2" ht="15" customHeight="1">
      <c r="A1" s="92" t="s">
        <v>157</v>
      </c>
      <c r="B1" s="92"/>
    </row>
    <row r="2" spans="1:2" ht="18">
      <c r="A2" s="92" t="s">
        <v>166</v>
      </c>
      <c r="B2" s="92"/>
    </row>
    <row r="4" spans="1:2">
      <c r="A4" s="67" t="s">
        <v>151</v>
      </c>
      <c r="B4" s="67" t="s">
        <v>152</v>
      </c>
    </row>
    <row r="5" spans="1:2">
      <c r="A5" s="70" t="s">
        <v>154</v>
      </c>
      <c r="B5" s="68">
        <f>+'13D-LOTES Y EDIFICIOS U.SALUD'!B6+'13D-LOTES Y EDIFICIOS U.SALUD'!B8+'13D-LOTES Y EDIFICIOS U.SALUD'!B9</f>
        <v>3122579134</v>
      </c>
    </row>
    <row r="6" spans="1:2">
      <c r="A6" s="70" t="s">
        <v>153</v>
      </c>
      <c r="B6" s="68">
        <f>+B5*5%</f>
        <v>156128956.70000002</v>
      </c>
    </row>
    <row r="7" spans="1:2" ht="18" customHeight="1">
      <c r="A7" s="70" t="s">
        <v>155</v>
      </c>
      <c r="B7" s="68">
        <f>+'13D-LOTES Y EDIFICIOS U.SALUD'!B5+'13D-LOTES Y EDIFICIOS U.SALUD'!B7</f>
        <v>2299942889</v>
      </c>
    </row>
    <row r="8" spans="1:2">
      <c r="A8" s="70" t="s">
        <v>165</v>
      </c>
      <c r="B8" s="68">
        <v>3275602713</v>
      </c>
    </row>
    <row r="9" spans="1:2">
      <c r="A9" s="70" t="s">
        <v>156</v>
      </c>
      <c r="B9" s="69">
        <f>+(B5+B6+B7+B8)*5%</f>
        <v>442712684.63500005</v>
      </c>
    </row>
    <row r="10" spans="1:2" ht="24.75" customHeight="1">
      <c r="A10" s="64" t="s">
        <v>85</v>
      </c>
      <c r="B10" s="66">
        <f>SUM(B5:B9)</f>
        <v>9296966377.335001</v>
      </c>
    </row>
  </sheetData>
  <mergeCells count="2">
    <mergeCell ref="A2:B2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6"/>
  <sheetViews>
    <sheetView workbookViewId="0">
      <selection activeCell="F19" sqref="F19"/>
    </sheetView>
  </sheetViews>
  <sheetFormatPr baseColWidth="10" defaultRowHeight="15"/>
  <cols>
    <col min="1" max="1" width="39.5703125" bestFit="1" customWidth="1"/>
    <col min="2" max="2" width="21.5703125" bestFit="1" customWidth="1"/>
  </cols>
  <sheetData>
    <row r="2" spans="1:2" ht="21">
      <c r="A2" s="93" t="s">
        <v>163</v>
      </c>
      <c r="B2" s="93"/>
    </row>
    <row r="3" spans="1:2" ht="21">
      <c r="A3" s="72"/>
      <c r="B3" s="72"/>
    </row>
    <row r="4" spans="1:2" ht="30">
      <c r="A4" s="74" t="s">
        <v>151</v>
      </c>
      <c r="B4" s="85" t="s">
        <v>152</v>
      </c>
    </row>
    <row r="5" spans="1:2">
      <c r="A5" s="71" t="s">
        <v>158</v>
      </c>
      <c r="B5" s="61">
        <v>2033967689</v>
      </c>
    </row>
    <row r="6" spans="1:2">
      <c r="A6" s="71" t="s">
        <v>159</v>
      </c>
      <c r="B6" s="61">
        <v>2578866034</v>
      </c>
    </row>
    <row r="7" spans="1:2">
      <c r="A7" s="71" t="s">
        <v>160</v>
      </c>
      <c r="B7" s="61">
        <v>265975200</v>
      </c>
    </row>
    <row r="8" spans="1:2">
      <c r="A8" s="71" t="s">
        <v>161</v>
      </c>
      <c r="B8" s="61">
        <v>360713100</v>
      </c>
    </row>
    <row r="9" spans="1:2">
      <c r="A9" s="71" t="s">
        <v>162</v>
      </c>
      <c r="B9" s="61">
        <v>183000000</v>
      </c>
    </row>
    <row r="11" spans="1:2" ht="18.75">
      <c r="A11" s="83" t="s">
        <v>85</v>
      </c>
      <c r="B11" s="84">
        <f>SUM(B5:B10)</f>
        <v>5422522023</v>
      </c>
    </row>
    <row r="13" spans="1:2">
      <c r="B13" s="73"/>
    </row>
    <row r="14" spans="1:2">
      <c r="B14" s="73"/>
    </row>
    <row r="16" spans="1:2">
      <c r="B16" s="73"/>
    </row>
  </sheetData>
  <mergeCells count="1">
    <mergeCell ref="A2:B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workbookViewId="0">
      <selection activeCell="H24" sqref="H24"/>
    </sheetView>
  </sheetViews>
  <sheetFormatPr baseColWidth="10" defaultRowHeight="15"/>
  <cols>
    <col min="6" max="6" width="20" bestFit="1" customWidth="1"/>
    <col min="7" max="7" width="13.28515625" bestFit="1" customWidth="1"/>
    <col min="10" max="10" width="12" bestFit="1" customWidth="1"/>
    <col min="11" max="11" width="18.140625" bestFit="1" customWidth="1"/>
  </cols>
  <sheetData>
    <row r="2" spans="2:11">
      <c r="E2" s="2" t="s">
        <v>60</v>
      </c>
    </row>
    <row r="3" spans="2:11" ht="15.75" thickBot="1">
      <c r="B3" s="1"/>
      <c r="C3" s="1"/>
      <c r="D3" s="1"/>
      <c r="F3" s="3"/>
      <c r="G3" s="1"/>
      <c r="H3" s="1"/>
      <c r="I3" s="1"/>
      <c r="J3" s="4"/>
      <c r="K3" s="1"/>
    </row>
    <row r="4" spans="2:11" ht="15.75" thickBot="1">
      <c r="B4" s="1"/>
      <c r="C4" s="1"/>
      <c r="D4" s="1"/>
      <c r="E4" s="1"/>
      <c r="F4" s="3"/>
      <c r="G4" s="1"/>
      <c r="H4" s="94" t="s">
        <v>0</v>
      </c>
      <c r="I4" s="95"/>
      <c r="J4" s="4"/>
      <c r="K4" s="1"/>
    </row>
    <row r="5" spans="2:11" ht="15.75" thickBot="1">
      <c r="B5" s="5" t="s">
        <v>1</v>
      </c>
      <c r="C5" s="6" t="s">
        <v>2</v>
      </c>
      <c r="D5" s="7" t="s">
        <v>3</v>
      </c>
      <c r="E5" s="6" t="s">
        <v>4</v>
      </c>
      <c r="F5" s="7" t="s">
        <v>5</v>
      </c>
      <c r="G5" s="6" t="s">
        <v>6</v>
      </c>
      <c r="H5" s="7" t="s">
        <v>7</v>
      </c>
      <c r="I5" s="6" t="s">
        <v>8</v>
      </c>
      <c r="J5" s="8" t="s">
        <v>9</v>
      </c>
      <c r="K5" s="6" t="s">
        <v>10</v>
      </c>
    </row>
    <row r="6" spans="2:11">
      <c r="B6" s="9" t="s">
        <v>11</v>
      </c>
      <c r="C6" s="10">
        <v>1996</v>
      </c>
      <c r="D6" s="11" t="s">
        <v>12</v>
      </c>
      <c r="E6" s="10" t="s">
        <v>13</v>
      </c>
      <c r="F6" s="12" t="s">
        <v>14</v>
      </c>
      <c r="G6" s="13">
        <v>43278</v>
      </c>
      <c r="H6" s="14">
        <v>43296</v>
      </c>
      <c r="I6" s="13">
        <v>43660</v>
      </c>
      <c r="J6" s="15">
        <v>845100</v>
      </c>
      <c r="K6" s="10" t="s">
        <v>15</v>
      </c>
    </row>
    <row r="7" spans="2:11">
      <c r="B7" s="9" t="s">
        <v>16</v>
      </c>
      <c r="C7" s="16">
        <v>1997</v>
      </c>
      <c r="D7" s="11" t="s">
        <v>17</v>
      </c>
      <c r="E7" s="16" t="s">
        <v>18</v>
      </c>
      <c r="F7" s="12" t="s">
        <v>19</v>
      </c>
      <c r="G7" s="17">
        <v>43278</v>
      </c>
      <c r="H7" s="14">
        <v>43296</v>
      </c>
      <c r="I7" s="17">
        <v>43660</v>
      </c>
      <c r="J7" s="15">
        <v>752100</v>
      </c>
      <c r="K7" s="16" t="s">
        <v>15</v>
      </c>
    </row>
    <row r="8" spans="2:11">
      <c r="B8" s="9" t="s">
        <v>16</v>
      </c>
      <c r="C8" s="16">
        <v>1997</v>
      </c>
      <c r="D8" s="11" t="s">
        <v>20</v>
      </c>
      <c r="E8" s="16" t="s">
        <v>18</v>
      </c>
      <c r="F8" s="12" t="s">
        <v>19</v>
      </c>
      <c r="G8" s="17">
        <v>43278</v>
      </c>
      <c r="H8" s="14">
        <v>43296</v>
      </c>
      <c r="I8" s="17">
        <v>43660</v>
      </c>
      <c r="J8" s="15">
        <v>752100</v>
      </c>
      <c r="K8" s="16" t="s">
        <v>15</v>
      </c>
    </row>
    <row r="9" spans="2:11">
      <c r="B9" s="9" t="s">
        <v>11</v>
      </c>
      <c r="C9" s="16">
        <v>1999</v>
      </c>
      <c r="D9" s="11" t="s">
        <v>21</v>
      </c>
      <c r="E9" s="16" t="s">
        <v>22</v>
      </c>
      <c r="F9" s="12" t="s">
        <v>23</v>
      </c>
      <c r="G9" s="17">
        <v>43278</v>
      </c>
      <c r="H9" s="14">
        <v>43296</v>
      </c>
      <c r="I9" s="17">
        <v>43660</v>
      </c>
      <c r="J9" s="15">
        <v>845100</v>
      </c>
      <c r="K9" s="16" t="s">
        <v>15</v>
      </c>
    </row>
    <row r="10" spans="2:11">
      <c r="B10" s="9" t="s">
        <v>24</v>
      </c>
      <c r="C10" s="16">
        <v>2006</v>
      </c>
      <c r="D10" s="11" t="s">
        <v>25</v>
      </c>
      <c r="E10" s="16" t="s">
        <v>26</v>
      </c>
      <c r="F10" s="12" t="s">
        <v>27</v>
      </c>
      <c r="G10" s="17">
        <v>43278</v>
      </c>
      <c r="H10" s="14">
        <v>43296</v>
      </c>
      <c r="I10" s="17">
        <v>43660</v>
      </c>
      <c r="J10" s="18">
        <v>889200</v>
      </c>
      <c r="K10" s="16" t="s">
        <v>15</v>
      </c>
    </row>
    <row r="11" spans="2:11">
      <c r="B11" s="9" t="s">
        <v>24</v>
      </c>
      <c r="C11" s="16">
        <v>2006</v>
      </c>
      <c r="D11" s="11" t="s">
        <v>28</v>
      </c>
      <c r="E11" s="16" t="s">
        <v>26</v>
      </c>
      <c r="F11" s="12" t="s">
        <v>27</v>
      </c>
      <c r="G11" s="17">
        <v>43278</v>
      </c>
      <c r="H11" s="14">
        <v>43296</v>
      </c>
      <c r="I11" s="17">
        <v>43660</v>
      </c>
      <c r="J11" s="18">
        <v>889200</v>
      </c>
      <c r="K11" s="16" t="s">
        <v>15</v>
      </c>
    </row>
    <row r="12" spans="2:11">
      <c r="B12" s="9" t="s">
        <v>29</v>
      </c>
      <c r="C12" s="16">
        <v>2006</v>
      </c>
      <c r="D12" s="11" t="s">
        <v>30</v>
      </c>
      <c r="E12" s="16" t="s">
        <v>31</v>
      </c>
      <c r="F12" s="12" t="s">
        <v>32</v>
      </c>
      <c r="G12" s="17">
        <v>43278</v>
      </c>
      <c r="H12" s="14">
        <v>43296</v>
      </c>
      <c r="I12" s="17">
        <v>43660</v>
      </c>
      <c r="J12" s="18">
        <v>1013100</v>
      </c>
      <c r="K12" s="16" t="s">
        <v>15</v>
      </c>
    </row>
    <row r="13" spans="2:11">
      <c r="B13" s="9" t="s">
        <v>33</v>
      </c>
      <c r="C13" s="16">
        <v>2010</v>
      </c>
      <c r="D13" s="11" t="s">
        <v>34</v>
      </c>
      <c r="E13" s="16" t="s">
        <v>18</v>
      </c>
      <c r="F13" s="12" t="s">
        <v>35</v>
      </c>
      <c r="G13" s="17">
        <v>43278</v>
      </c>
      <c r="H13" s="14">
        <v>43296</v>
      </c>
      <c r="I13" s="17">
        <v>43660</v>
      </c>
      <c r="J13" s="18">
        <v>715800</v>
      </c>
      <c r="K13" s="16" t="s">
        <v>15</v>
      </c>
    </row>
    <row r="14" spans="2:11">
      <c r="B14" s="9" t="s">
        <v>16</v>
      </c>
      <c r="C14" s="16">
        <v>2011</v>
      </c>
      <c r="D14" s="11" t="s">
        <v>36</v>
      </c>
      <c r="E14" s="16" t="s">
        <v>37</v>
      </c>
      <c r="F14" s="12" t="s">
        <v>38</v>
      </c>
      <c r="G14" s="17">
        <v>43278</v>
      </c>
      <c r="H14" s="14">
        <v>43298</v>
      </c>
      <c r="I14" s="17">
        <v>43662</v>
      </c>
      <c r="J14" s="18">
        <v>634950</v>
      </c>
      <c r="K14" s="16" t="s">
        <v>15</v>
      </c>
    </row>
    <row r="15" spans="2:11">
      <c r="B15" s="9" t="s">
        <v>33</v>
      </c>
      <c r="C15" s="16">
        <v>2012</v>
      </c>
      <c r="D15" s="11" t="s">
        <v>39</v>
      </c>
      <c r="E15" s="16" t="s">
        <v>37</v>
      </c>
      <c r="F15" s="12" t="s">
        <v>40</v>
      </c>
      <c r="G15" s="17">
        <v>43278</v>
      </c>
      <c r="H15" s="14">
        <v>43296</v>
      </c>
      <c r="I15" s="17">
        <v>43660</v>
      </c>
      <c r="J15" s="18">
        <v>634950</v>
      </c>
      <c r="K15" s="16" t="s">
        <v>15</v>
      </c>
    </row>
    <row r="16" spans="2:11">
      <c r="B16" s="9" t="s">
        <v>16</v>
      </c>
      <c r="C16" s="16">
        <v>2012</v>
      </c>
      <c r="D16" s="11" t="s">
        <v>41</v>
      </c>
      <c r="E16" s="16" t="s">
        <v>13</v>
      </c>
      <c r="F16" s="12" t="s">
        <v>42</v>
      </c>
      <c r="G16" s="17">
        <v>43278</v>
      </c>
      <c r="H16" s="14">
        <v>43336</v>
      </c>
      <c r="I16" s="19">
        <v>43700</v>
      </c>
      <c r="J16" s="18">
        <v>634950</v>
      </c>
      <c r="K16" s="16" t="s">
        <v>15</v>
      </c>
    </row>
    <row r="17" spans="2:11">
      <c r="B17" s="9" t="s">
        <v>16</v>
      </c>
      <c r="C17" s="16">
        <v>2018</v>
      </c>
      <c r="D17" s="11" t="s">
        <v>43</v>
      </c>
      <c r="E17" s="16" t="s">
        <v>13</v>
      </c>
      <c r="F17" s="12" t="s">
        <v>44</v>
      </c>
      <c r="G17" s="17">
        <v>43278</v>
      </c>
      <c r="H17" s="14">
        <v>43431</v>
      </c>
      <c r="I17" s="19">
        <v>43795</v>
      </c>
      <c r="J17" s="18">
        <v>634950</v>
      </c>
      <c r="K17" s="16" t="s">
        <v>15</v>
      </c>
    </row>
    <row r="18" spans="2:11">
      <c r="B18" s="9" t="s">
        <v>16</v>
      </c>
      <c r="C18" s="16">
        <v>2018</v>
      </c>
      <c r="D18" s="11" t="s">
        <v>45</v>
      </c>
      <c r="E18" s="16" t="s">
        <v>13</v>
      </c>
      <c r="F18" s="12" t="s">
        <v>44</v>
      </c>
      <c r="G18" s="17">
        <v>43278</v>
      </c>
      <c r="H18" s="14">
        <v>43431</v>
      </c>
      <c r="I18" s="19">
        <v>43795</v>
      </c>
      <c r="J18" s="18">
        <v>634950</v>
      </c>
      <c r="K18" s="16" t="s">
        <v>15</v>
      </c>
    </row>
    <row r="19" spans="2:11">
      <c r="B19" s="9" t="s">
        <v>11</v>
      </c>
      <c r="C19" s="16">
        <v>2018</v>
      </c>
      <c r="D19" s="11" t="s">
        <v>46</v>
      </c>
      <c r="E19" s="16" t="s">
        <v>37</v>
      </c>
      <c r="F19" s="12" t="s">
        <v>47</v>
      </c>
      <c r="G19" s="17">
        <v>43278</v>
      </c>
      <c r="H19" s="14">
        <v>43461</v>
      </c>
      <c r="I19" s="19">
        <v>43825</v>
      </c>
      <c r="J19" s="18">
        <v>845100</v>
      </c>
      <c r="K19" s="16" t="s">
        <v>15</v>
      </c>
    </row>
    <row r="20" spans="2:11" ht="15.75" thickBot="1">
      <c r="B20" s="20" t="s">
        <v>48</v>
      </c>
      <c r="C20" s="21">
        <v>2013</v>
      </c>
      <c r="D20" s="22" t="s">
        <v>49</v>
      </c>
      <c r="E20" s="21" t="s">
        <v>50</v>
      </c>
      <c r="F20" s="23" t="s">
        <v>51</v>
      </c>
      <c r="G20" s="24">
        <v>43278</v>
      </c>
      <c r="H20" s="25">
        <v>43352</v>
      </c>
      <c r="I20" s="26">
        <v>43716</v>
      </c>
      <c r="J20" s="27">
        <v>452850</v>
      </c>
      <c r="K20" s="21" t="s">
        <v>15</v>
      </c>
    </row>
    <row r="21" spans="2:11">
      <c r="B21" s="28" t="s">
        <v>52</v>
      </c>
      <c r="C21" s="10">
        <v>2019</v>
      </c>
      <c r="D21" s="29" t="s">
        <v>53</v>
      </c>
      <c r="E21" s="10" t="s">
        <v>54</v>
      </c>
      <c r="F21" s="30" t="s">
        <v>55</v>
      </c>
      <c r="G21" s="13">
        <v>43457</v>
      </c>
      <c r="H21" s="13">
        <v>43458</v>
      </c>
      <c r="I21" s="13">
        <v>43822</v>
      </c>
      <c r="J21" s="31">
        <v>1013200</v>
      </c>
      <c r="K21" s="10" t="s">
        <v>56</v>
      </c>
    </row>
    <row r="22" spans="2:11" ht="15.75" thickBot="1">
      <c r="B22" s="20" t="s">
        <v>33</v>
      </c>
      <c r="C22" s="21">
        <v>2019</v>
      </c>
      <c r="D22" s="22" t="s">
        <v>57</v>
      </c>
      <c r="E22" s="21" t="s">
        <v>58</v>
      </c>
      <c r="F22" s="23" t="s">
        <v>59</v>
      </c>
      <c r="G22" s="24">
        <v>43496</v>
      </c>
      <c r="H22" s="25">
        <v>76369</v>
      </c>
      <c r="I22" s="26">
        <v>43831</v>
      </c>
      <c r="J22" s="27">
        <v>758650</v>
      </c>
      <c r="K22" s="21" t="s">
        <v>56</v>
      </c>
    </row>
  </sheetData>
  <mergeCells count="1">
    <mergeCell ref="H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tabSelected="1" workbookViewId="0">
      <selection activeCell="H22" sqref="H22"/>
    </sheetView>
  </sheetViews>
  <sheetFormatPr baseColWidth="10" defaultRowHeight="15"/>
  <cols>
    <col min="2" max="2" width="20.5703125" customWidth="1"/>
    <col min="3" max="3" width="20.42578125" bestFit="1" customWidth="1"/>
    <col min="4" max="4" width="23.5703125" customWidth="1"/>
  </cols>
  <sheetData>
    <row r="2" spans="2:4">
      <c r="B2" s="96" t="s">
        <v>188</v>
      </c>
      <c r="C2" s="96"/>
      <c r="D2" s="96"/>
    </row>
    <row r="4" spans="2:4" ht="32.25" customHeight="1">
      <c r="B4" s="97" t="s">
        <v>167</v>
      </c>
      <c r="C4" s="97"/>
      <c r="D4" s="97"/>
    </row>
    <row r="5" spans="2:4" ht="16.5" thickBot="1">
      <c r="B5" s="86"/>
    </row>
    <row r="6" spans="2:4" ht="45.75" thickBot="1">
      <c r="B6" s="90" t="s">
        <v>168</v>
      </c>
      <c r="C6" s="91" t="s">
        <v>169</v>
      </c>
      <c r="D6" s="91" t="s">
        <v>170</v>
      </c>
    </row>
    <row r="7" spans="2:4" ht="15.75" thickBot="1">
      <c r="B7" s="87">
        <v>10</v>
      </c>
      <c r="C7" s="88">
        <v>7314671</v>
      </c>
      <c r="D7" s="89" t="s">
        <v>171</v>
      </c>
    </row>
    <row r="8" spans="2:4" ht="15.75" thickBot="1">
      <c r="B8" s="87">
        <v>19</v>
      </c>
      <c r="C8" s="88">
        <v>19390721</v>
      </c>
      <c r="D8" s="89" t="s">
        <v>172</v>
      </c>
    </row>
    <row r="9" spans="2:4" ht="15.75" thickBot="1">
      <c r="B9" s="87">
        <v>20</v>
      </c>
      <c r="C9" s="88">
        <v>8034499</v>
      </c>
      <c r="D9" s="89" t="s">
        <v>173</v>
      </c>
    </row>
    <row r="10" spans="2:4" ht="15.75" thickBot="1">
      <c r="B10" s="87">
        <v>29</v>
      </c>
      <c r="C10" s="88">
        <v>17350988</v>
      </c>
      <c r="D10" s="89" t="s">
        <v>174</v>
      </c>
    </row>
    <row r="11" spans="2:4" ht="15.75" thickBot="1">
      <c r="B11" s="87">
        <v>42</v>
      </c>
      <c r="C11" s="88">
        <v>38200026</v>
      </c>
      <c r="D11" s="89" t="s">
        <v>175</v>
      </c>
    </row>
    <row r="12" spans="2:4" ht="15.75" thickBot="1">
      <c r="B12" s="87">
        <v>17</v>
      </c>
      <c r="C12" s="88">
        <v>20103189</v>
      </c>
      <c r="D12" s="89" t="s">
        <v>176</v>
      </c>
    </row>
    <row r="13" spans="2:4" ht="15.75" thickBot="1">
      <c r="B13" s="87">
        <v>6</v>
      </c>
      <c r="C13" s="88">
        <v>3866057</v>
      </c>
      <c r="D13" s="89" t="s">
        <v>177</v>
      </c>
    </row>
    <row r="14" spans="2:4" ht="15.75" thickBot="1">
      <c r="B14" s="87">
        <v>8</v>
      </c>
      <c r="C14" s="88">
        <v>9573672</v>
      </c>
      <c r="D14" s="89" t="s">
        <v>178</v>
      </c>
    </row>
    <row r="15" spans="2:4" ht="15.75" thickBot="1">
      <c r="B15" s="87">
        <v>6</v>
      </c>
      <c r="C15" s="88">
        <v>9582099</v>
      </c>
      <c r="D15" s="89" t="s">
        <v>179</v>
      </c>
    </row>
    <row r="16" spans="2:4" ht="15.75" thickBot="1">
      <c r="B16" s="87">
        <v>11</v>
      </c>
      <c r="C16" s="88">
        <v>16085537</v>
      </c>
      <c r="D16" s="89" t="s">
        <v>180</v>
      </c>
    </row>
    <row r="17" spans="2:4" ht="15.75" thickBot="1">
      <c r="B17" s="87">
        <v>13</v>
      </c>
      <c r="C17" s="88">
        <v>10276988.699999999</v>
      </c>
      <c r="D17" s="89" t="s">
        <v>181</v>
      </c>
    </row>
    <row r="18" spans="2:4" ht="15.75" thickBot="1">
      <c r="B18" s="87">
        <v>2</v>
      </c>
      <c r="C18" s="88">
        <v>5080923.3</v>
      </c>
      <c r="D18" s="89" t="s">
        <v>182</v>
      </c>
    </row>
    <row r="19" spans="2:4" ht="15.75" thickBot="1">
      <c r="B19" s="87">
        <v>33</v>
      </c>
      <c r="C19" s="88">
        <v>22643456</v>
      </c>
      <c r="D19" s="89" t="s">
        <v>183</v>
      </c>
    </row>
    <row r="20" spans="2:4" ht="15.75" thickBot="1">
      <c r="B20" s="87">
        <v>4</v>
      </c>
      <c r="C20" s="88">
        <v>6081669</v>
      </c>
      <c r="D20" s="89" t="s">
        <v>184</v>
      </c>
    </row>
    <row r="21" spans="2:4" ht="15.75" thickBot="1">
      <c r="B21" s="87">
        <v>1</v>
      </c>
      <c r="C21" s="88">
        <v>5177290</v>
      </c>
      <c r="D21" s="89" t="s">
        <v>183</v>
      </c>
    </row>
    <row r="22" spans="2:4" ht="15.75" thickBot="1">
      <c r="B22" s="87">
        <v>30</v>
      </c>
      <c r="C22" s="88">
        <v>26513164.760000002</v>
      </c>
      <c r="D22" s="89" t="s">
        <v>184</v>
      </c>
    </row>
    <row r="23" spans="2:4" ht="15.75" thickBot="1">
      <c r="B23" s="87">
        <v>44</v>
      </c>
      <c r="C23" s="88">
        <v>47680129</v>
      </c>
      <c r="D23" s="89" t="s">
        <v>185</v>
      </c>
    </row>
    <row r="24" spans="2:4" ht="15.75" thickBot="1">
      <c r="B24" s="87">
        <v>70</v>
      </c>
      <c r="C24" s="88">
        <v>101689292</v>
      </c>
      <c r="D24" s="89" t="s">
        <v>186</v>
      </c>
    </row>
    <row r="25" spans="2:4" ht="15.75" thickBot="1">
      <c r="B25" s="87">
        <v>365</v>
      </c>
      <c r="C25" s="88">
        <v>374644371.75999999</v>
      </c>
      <c r="D25" s="89" t="s">
        <v>187</v>
      </c>
    </row>
  </sheetData>
  <mergeCells count="2">
    <mergeCell ref="B2:D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11-Vehículos</vt:lpstr>
      <vt:lpstr>12-Estudiantes</vt:lpstr>
      <vt:lpstr>13-RESUMEN  VLRES ASEG UNICAUCA</vt:lpstr>
      <vt:lpstr>13A-EDIFICIOS UNICAUCA</vt:lpstr>
      <vt:lpstr>13B-LOTES UNICAUCA</vt:lpstr>
      <vt:lpstr>13C-RESUMEN UNIDAD DE SALUD</vt:lpstr>
      <vt:lpstr>13D-LOTES Y EDIFICIOS U.SALUD</vt:lpstr>
      <vt:lpstr>14-SOAT</vt:lpstr>
      <vt:lpstr>Anexo VG DEUDORES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Carlos Tarquino</dc:creator>
  <cp:lastModifiedBy>Windows User</cp:lastModifiedBy>
  <dcterms:created xsi:type="dcterms:W3CDTF">2019-05-10T14:23:25Z</dcterms:created>
  <dcterms:modified xsi:type="dcterms:W3CDTF">2019-05-24T20:00:53Z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{B9EA42DA-5BEF-413A-BE88-B1FAA59406EF}</vt:lpwstr>
  </property>
  <property fmtid="{D5CDD505-2E9C-101B-9397-08002B2CF9AE}" pid="3" name="DLPManualFileClassificationLastModifiedBy">
    <vt:lpwstr>HFSG\DP70516</vt:lpwstr>
  </property>
  <property fmtid="{D5CDD505-2E9C-101B-9397-08002B2CF9AE}" pid="4" name="DLPManualFileClassificationLastModificationDate">
    <vt:lpwstr>1557523370</vt:lpwstr>
  </property>
  <property fmtid="{D5CDD505-2E9C-101B-9397-08002B2CF9AE}" pid="5" name="DLPManualFileClassificationVersion">
    <vt:lpwstr>11.1.100.23</vt:lpwstr>
  </property>
</Properties>
</file>